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6 год\февраль\"/>
    </mc:Choice>
  </mc:AlternateContent>
  <xr:revisionPtr revIDLastSave="0" documentId="13_ncr:1_{CBF971FD-DCD2-4DD2-A0FB-84589B1AF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2" i="3" l="1"/>
  <c r="K59" i="3"/>
  <c r="K57" i="3"/>
  <c r="K35" i="3"/>
  <c r="K5" i="3"/>
  <c r="K63" i="3"/>
  <c r="I12" i="3"/>
  <c r="H12" i="3"/>
  <c r="G12" i="3"/>
  <c r="F12" i="3"/>
  <c r="K40" i="3" l="1"/>
  <c r="J4" i="3"/>
  <c r="J18" i="3"/>
  <c r="J33" i="3"/>
  <c r="J42" i="3"/>
  <c r="J51" i="3"/>
  <c r="J54" i="3"/>
  <c r="J60" i="3"/>
  <c r="K34" i="3"/>
  <c r="K55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1" i="3"/>
  <c r="K58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D51" i="3"/>
  <c r="C51" i="3"/>
  <c r="E42" i="3"/>
  <c r="D42" i="3"/>
  <c r="C42" i="3"/>
  <c r="E39" i="3"/>
  <c r="K39" i="3" s="1"/>
  <c r="D39" i="3"/>
  <c r="C39" i="3"/>
  <c r="E33" i="3"/>
  <c r="D33" i="3"/>
  <c r="D3" i="3" s="1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H69" i="3" l="1"/>
  <c r="K22" i="3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<sst xmlns="http://schemas.openxmlformats.org/spreadsheetml/2006/main" count="148" uniqueCount="148">
  <si>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</si>
  <si>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</si>
  <si>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</si>
  <si>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</si>
  <si>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</si>
  <si>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</si>
  <si>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</si>
  <si>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</si>
  <si>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</si>
  <si>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</si>
  <si>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</si>
  <si>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</si>
  <si>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</si>
  <si>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</si>
  <si>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</si>
  <si>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</si>
  <si>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</si>
  <si>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</si>
  <si>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</si>
  <si>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</si>
  <si>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</si>
  <si>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</si>
  <si>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</si>
  <si>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</si>
  <si>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</si>
  <si>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</si>
  <si>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</si>
  <si>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</si>
  <si>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</si>
  <si>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</si>
  <si>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</si>
  <si>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</si>
  <si>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</si>
  <si>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</si>
  <si>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</si>
  <si>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</si>
  <si>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</si>
  <si>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</si>
  <si>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</si>
  <si>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</si>
  <si>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</si>
  <si>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</si>
  <si>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</si>
  <si>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</si>
  <si>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</si>
  <si>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</si>
  <si>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</si>
  <si>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</si>
  <si>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</si>
  <si>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</si>
  <si>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</si>
  <si>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</si>
  <si>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</si>
  <si>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</si>
  <si>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</si>
  <si>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</si>
  <si>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</si>
  <si>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</si>
  <si>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</si>
  <si>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</si>
  <si>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</si>
  <si>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</si>
  <si>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</si>
  <si>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</si>
  <si>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</si>
  <si>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</si>
  <si>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</si>
  <si>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</si>
  <si>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</si>
  <si>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</si>
  <si>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</si>
  <si>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</si>
  <si>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</si>
  <si>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</si>
  <si>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</si>
  <si>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</si>
  <si>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</si>
  <si>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</si>
  <si>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</si>
  <si>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</si>
  <si>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</si>
  <si>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</si>
  <si>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</si>
  <si>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</si>
  <si>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</si>
  <si>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</si>
  <si>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</si>
  <si>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</si>
  <si>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</si>
  <si>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</si>
  <si>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</si>
  <si>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</si>
  <si>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</si>
  <si>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</si>
  <si>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</si>
  <si>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</si>
  <si>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</si>
  <si>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</si>
  <si>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</si>
  <si>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</si>
  <si>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</si>
  <si>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</si>
  <si>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</si>
  <si>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</si>
  <si>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</si>
  <si>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</si>
  <si>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</si>
  <si>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</si>
  <si>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</si>
  <si>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</si>
  <si>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</si>
  <si>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</si>
  <si>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</si>
  <si>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</si>
  <si>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</si>
  <si>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</si>
  <si>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</si>
  <si>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</si>
  <si>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</si>
  <si>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</si>
  <si>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</si>
  <si>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</si>
  <si>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</si>
  <si>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</si>
  <si>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</si>
  <si>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</si>
  <si>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</si>
  <si>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</si>
  <si>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</si>
  <si>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</si>
  <si>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</si>
  <si>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</si>
  <si>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</si>
  <si>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</si>
  <si>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</si>
  <si>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</si>
  <si>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</si>
  <si>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</si>
  <si>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</si>
  <si>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</si>
  <si>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r>
      <t>Утвержденные бюджетные значения на 
2026 год
 (Р</t>
    </r>
    <r>
      <rPr>
        <b/>
        <sz val="10"/>
        <rFont val="Times New Roman"/>
        <family val="1"/>
        <charset val="204"/>
      </rPr>
      <t>ешением о бюджете от 03.12.2025 
№ 73/2025-НА</t>
    </r>
    <r>
      <rPr>
        <sz val="10"/>
        <rFont val="Times New Roman"/>
        <family val="1"/>
        <charset val="204"/>
      </rPr>
      <t>), 
тыс. руб.</t>
    </r>
  </si>
  <si>
    <t xml:space="preserve">Отклонение фактических расходов от утвержденных значений  (Решением о бюджете от 03.12.2025 
№ 73/2025-НА), 
тыс. руб.
</t>
  </si>
  <si>
    <t>% исполнения от утвержденных бюджетных значений 
( (Решением о бюджете от 03.12.2025 
№ 73/2025-НА), 
тыс. руб.</t>
  </si>
  <si>
    <t>Темп роста к соответствующему периоду 2025 года, %</t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</si>
  <si>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01.03.2026)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</si>
  <si>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01.03.2026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</si>
  <si>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01.03.2026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</si>
  <si>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01.03.2025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</si>
</sst>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N43" sqref="N43"/>
    </sheetView>
  </sheetViews>
  <sheetFormatPr defaultRowHeight="15" x14ac:dyDescent="0.25"/>
  <cols>
    <col min="1" max="1" width="6.7109375" customWidth="1"/>
    <col min="2" max="2" width="54.28515625" customWidth="1"/>
    <col min="3" max="3" width="14.85546875" customWidth="1"/>
    <col min="4" max="4" width="14" customWidth="1"/>
    <col min="5" max="5" width="12.85546875" customWidth="1"/>
    <col min="6" max="6" width="15.42578125" customWidth="1"/>
    <col min="7" max="7" width="13.28515625" customWidth="1"/>
    <col min="8" max="9" width="13.42578125" customWidth="1"/>
    <col min="10" max="10" width="12.85546875" customWidth="1"/>
    <col min="11" max="11" width="16.28515625" customWidth="1"/>
  </cols>
  <sheetData>
    <row r="1" spans="1:11" ht="93.75" customHeight="1" thickBot="1" x14ac:dyDescent="0.3">
      <c r="A1" s="42" t="s">
        <v>144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38" customHeight="1" thickBot="1" x14ac:dyDescent="0.3">
      <c r="A2" s="26" t="s">
        <v>134</v>
      </c>
      <c r="B2" s="26" t="s">
        <v>135</v>
      </c>
      <c r="C2" s="27" t="s">
        <v>140</v>
      </c>
      <c r="D2" s="27" t="s">
        <v>145</v>
      </c>
      <c r="E2" s="27" t="s">
        <v>146</v>
      </c>
      <c r="F2" s="27" t="s">
        <v>141</v>
      </c>
      <c r="G2" s="36" t="s">
        <v>142</v>
      </c>
      <c r="H2" s="27" t="s">
        <v>138</v>
      </c>
      <c r="I2" s="25" t="s">
        <v>139</v>
      </c>
      <c r="J2" s="27" t="s">
        <v>147</v>
      </c>
      <c r="K2" s="27" t="s">
        <v>143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8431754.2200000007</v>
      </c>
      <c r="D3" s="6">
        <f>SUM(D4,D15,D18,D22,D33,D39,D42,D51,D54,D60,D65,D69)</f>
        <v>8173204.7743500005</v>
      </c>
      <c r="E3" s="6">
        <f>SUM(E4,E15,E18,E22,E33,E39,E42,E51,E54,E60,E65,E69)</f>
        <v>548956.25059000019</v>
      </c>
      <c r="F3" s="6">
        <f>SUM(E3-C3)</f>
        <v>-7882797.9694100004</v>
      </c>
      <c r="G3" s="37">
        <f>E3/C3*100</f>
        <v>6.5105817397746693</v>
      </c>
      <c r="H3" s="6">
        <f>SUM(E3-D3)</f>
        <v>-7624248.5237600002</v>
      </c>
      <c r="I3" s="30">
        <f>E3/D3*100</f>
        <v>6.7165361170540061</v>
      </c>
      <c r="J3" s="9">
        <f>SUM(J4,J15,J18,J22,J33,J39,J42,J51,J54,J60,J65,J69)</f>
        <v>641372.62855000002</v>
      </c>
      <c r="K3" s="6">
        <f>E3/J3*100</f>
        <v>85.590844721744276</v>
      </c>
    </row>
    <row r="4" spans="1:11" ht="15.75" thickBot="1" x14ac:dyDescent="0.3">
      <c r="A4" s="11" t="s">
        <v>1</v>
      </c>
      <c r="B4" s="15" t="s">
        <v>2</v>
      </c>
      <c r="C4" s="6">
        <f>SUM(C5:C14)</f>
        <v>901491.59000000008</v>
      </c>
      <c r="D4" s="6">
        <f>SUM(D5:D14)</f>
        <v>959352.14698000008</v>
      </c>
      <c r="E4" s="9">
        <f>SUM(E5:E14)</f>
        <v>91592.39503</v>
      </c>
      <c r="F4" s="6">
        <f>SUM(E4-C4)</f>
        <v>-809899.19497000007</v>
      </c>
      <c r="G4" s="37">
        <f t="shared" ref="G4:G65" si="0">E4/C4*100</f>
        <v>10.160094231161935</v>
      </c>
      <c r="H4" s="6">
        <f>SUM(E4-D4)</f>
        <v>-867759.75195000006</v>
      </c>
      <c r="I4" s="30">
        <f t="shared" ref="I4:I65" si="1">E4/D4*100</f>
        <v>9.5473174598429758</v>
      </c>
      <c r="J4" s="9">
        <f>SUM(J5:J14)</f>
        <v>75815.341079999998</v>
      </c>
      <c r="K4" s="6">
        <f>E4/J4*100</f>
        <v>120.80984366126128</v>
      </c>
    </row>
    <row r="5" spans="1:11" ht="24" x14ac:dyDescent="0.25">
      <c r="A5" s="12" t="s">
        <v>3</v>
      </c>
      <c r="B5" s="16" t="s">
        <v>4</v>
      </c>
      <c r="C5" s="7">
        <v>13193.78</v>
      </c>
      <c r="D5" s="7">
        <v>13193.78</v>
      </c>
      <c r="E5" s="3">
        <v>0</v>
      </c>
      <c r="F5" s="7">
        <f>SUM(E5-C5)</f>
        <v>-13193.78</v>
      </c>
      <c r="G5" s="38">
        <f t="shared" si="0"/>
        <v>0</v>
      </c>
      <c r="H5" s="7">
        <f>SUM(E5-D5)</f>
        <v>-13193.78</v>
      </c>
      <c r="I5" s="31">
        <f t="shared" si="1"/>
        <v>0</v>
      </c>
      <c r="J5" s="3">
        <v>1211.1532099999999</v>
      </c>
      <c r="K5" s="21">
        <f t="shared" ref="K5:K60" si="2">E5/J5*100</f>
        <v>0</v>
      </c>
    </row>
    <row r="6" spans="1:11" ht="36" x14ac:dyDescent="0.25">
      <c r="A6" s="13" t="s">
        <v>5</v>
      </c>
      <c r="B6" s="17" t="s">
        <v>6</v>
      </c>
      <c r="C6" s="4">
        <v>6415.24</v>
      </c>
      <c r="D6" s="4">
        <v>6415.24</v>
      </c>
      <c r="E6" s="5">
        <v>524.80274999999995</v>
      </c>
      <c r="F6" s="7">
        <f>SUM(E6-C6)</f>
        <v>-5890.4372499999999</v>
      </c>
      <c r="G6" s="39">
        <f t="shared" si="0"/>
        <v>8.1805630030988699</v>
      </c>
      <c r="H6" s="7">
        <f>SUM(E6-D6)</f>
        <v>-5890.4372499999999</v>
      </c>
      <c r="I6" s="32">
        <f t="shared" si="1"/>
        <v>8.1805630030988699</v>
      </c>
      <c r="J6" s="5">
        <v>591.31417999999996</v>
      </c>
      <c r="K6" s="21">
        <f t="shared" si="2"/>
        <v>88.75193048812055</v>
      </c>
    </row>
    <row r="7" spans="1:11" ht="36" x14ac:dyDescent="0.25">
      <c r="A7" s="13" t="s">
        <v>7</v>
      </c>
      <c r="B7" s="17" t="s">
        <v>8</v>
      </c>
      <c r="C7" s="4">
        <v>387470.78</v>
      </c>
      <c r="D7" s="4">
        <v>387471.78</v>
      </c>
      <c r="E7" s="5">
        <v>44861.122109999997</v>
      </c>
      <c r="F7" s="7">
        <f t="shared" ref="F7:F61" si="3">SUM(E7-C7)</f>
        <v>-342609.65789000003</v>
      </c>
      <c r="G7" s="39">
        <f t="shared" si="0"/>
        <v>11.577936821455284</v>
      </c>
      <c r="H7" s="7">
        <f t="shared" ref="H7:H61" si="4">SUM(E7-D7)</f>
        <v>-342610.65789000003</v>
      </c>
      <c r="I7" s="32">
        <f t="shared" si="1"/>
        <v>11.577906940732559</v>
      </c>
      <c r="J7" s="5">
        <v>34176.154439999998</v>
      </c>
      <c r="K7" s="21">
        <f t="shared" si="2"/>
        <v>131.26439426869584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7"/>
      <c r="G8" s="39"/>
      <c r="H8" s="7"/>
      <c r="I8" s="32"/>
      <c r="J8" s="5"/>
      <c r="K8" s="21"/>
    </row>
    <row r="9" spans="1:11" ht="24" x14ac:dyDescent="0.25">
      <c r="A9" s="13" t="s">
        <v>11</v>
      </c>
      <c r="B9" s="17" t="s">
        <v>12</v>
      </c>
      <c r="C9" s="4">
        <v>49951.39</v>
      </c>
      <c r="D9" s="4">
        <v>49951.391000000003</v>
      </c>
      <c r="E9" s="5">
        <v>5667.0016999999998</v>
      </c>
      <c r="F9" s="7">
        <f t="shared" si="3"/>
        <v>-44284.388299999999</v>
      </c>
      <c r="G9" s="39">
        <f t="shared" si="0"/>
        <v>11.34503304112258</v>
      </c>
      <c r="H9" s="7">
        <f t="shared" si="4"/>
        <v>-44284.389300000003</v>
      </c>
      <c r="I9" s="32">
        <f t="shared" si="1"/>
        <v>11.345032814001115</v>
      </c>
      <c r="J9" s="5">
        <v>4292.7072500000004</v>
      </c>
      <c r="K9" s="21">
        <f t="shared" si="2"/>
        <v>132.01463249095312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7"/>
      <c r="G10" s="39"/>
      <c r="H10" s="7"/>
      <c r="I10" s="32"/>
      <c r="J10" s="5"/>
      <c r="K10" s="21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7"/>
      <c r="G11" s="39"/>
      <c r="H11" s="7"/>
      <c r="I11" s="32"/>
      <c r="J11" s="5"/>
      <c r="K11" s="21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7">
        <f>SUM(E12-C12)</f>
        <v>-5000</v>
      </c>
      <c r="G12" s="39">
        <f t="shared" si="0"/>
        <v>0</v>
      </c>
      <c r="H12" s="7">
        <f t="shared" si="4"/>
        <v>-5000</v>
      </c>
      <c r="I12" s="32">
        <f t="shared" si="1"/>
        <v>0</v>
      </c>
      <c r="J12" s="5">
        <v>0</v>
      </c>
      <c r="K12" s="21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7"/>
      <c r="G13" s="39"/>
      <c r="H13" s="7"/>
      <c r="I13" s="32"/>
      <c r="J13" s="5"/>
      <c r="K13" s="21"/>
    </row>
    <row r="14" spans="1:11" ht="15.75" thickBot="1" x14ac:dyDescent="0.3">
      <c r="A14" s="14" t="s">
        <v>21</v>
      </c>
      <c r="B14" s="18" t="s">
        <v>22</v>
      </c>
      <c r="C14" s="8">
        <v>439460.4</v>
      </c>
      <c r="D14" s="8">
        <v>497319.95598000003</v>
      </c>
      <c r="E14" s="10">
        <v>40539.46847</v>
      </c>
      <c r="F14" s="35">
        <f t="shared" si="3"/>
        <v>-398920.93153</v>
      </c>
      <c r="G14" s="40">
        <f t="shared" si="0"/>
        <v>9.2248285556559804</v>
      </c>
      <c r="H14" s="35">
        <f t="shared" si="4"/>
        <v>-456780.48751000001</v>
      </c>
      <c r="I14" s="33">
        <f t="shared" si="1"/>
        <v>8.1515869175437459</v>
      </c>
      <c r="J14" s="10">
        <v>35544.012000000002</v>
      </c>
      <c r="K14" s="23">
        <f t="shared" si="2"/>
        <v>114.05428422092587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13586.13</v>
      </c>
      <c r="D15" s="6">
        <f t="shared" ref="D15:E15" si="5">SUM(D16:D17)</f>
        <v>13586.13</v>
      </c>
      <c r="E15" s="6">
        <f t="shared" si="5"/>
        <v>981.05316000000005</v>
      </c>
      <c r="F15" s="29">
        <f t="shared" si="3"/>
        <v>-12605.07684</v>
      </c>
      <c r="G15" s="41">
        <f t="shared" si="0"/>
        <v>7.220990524895611</v>
      </c>
      <c r="H15" s="29">
        <f t="shared" si="4"/>
        <v>-12605.07684</v>
      </c>
      <c r="I15" s="34">
        <f t="shared" si="1"/>
        <v>7.220990524895611</v>
      </c>
      <c r="J15" s="9">
        <f>SUM(J16:J17)</f>
        <v>875.34630000000004</v>
      </c>
      <c r="K15" s="6">
        <f t="shared" si="2"/>
        <v>112.07600466238334</v>
      </c>
    </row>
    <row r="16" spans="1:11" x14ac:dyDescent="0.25">
      <c r="A16" s="12" t="s">
        <v>25</v>
      </c>
      <c r="B16" s="16" t="s">
        <v>26</v>
      </c>
      <c r="C16" s="7">
        <v>13366.13</v>
      </c>
      <c r="D16" s="7">
        <v>13366.13</v>
      </c>
      <c r="E16" s="7">
        <v>981.05316000000005</v>
      </c>
      <c r="F16" s="7">
        <f t="shared" si="3"/>
        <v>-12385.07684</v>
      </c>
      <c r="G16" s="38">
        <f t="shared" si="0"/>
        <v>7.3398445174482072</v>
      </c>
      <c r="H16" s="7">
        <f t="shared" si="4"/>
        <v>-12385.07684</v>
      </c>
      <c r="I16" s="31">
        <f t="shared" si="1"/>
        <v>7.3398445174482072</v>
      </c>
      <c r="J16" s="3">
        <v>875.34630000000004</v>
      </c>
      <c r="K16" s="22">
        <f t="shared" si="2"/>
        <v>112.07600466238334</v>
      </c>
    </row>
    <row r="17" spans="1:11" ht="15.75" thickBot="1" x14ac:dyDescent="0.3">
      <c r="A17" s="14" t="s">
        <v>27</v>
      </c>
      <c r="B17" s="18" t="s">
        <v>28</v>
      </c>
      <c r="C17" s="8">
        <v>220</v>
      </c>
      <c r="D17" s="8">
        <v>220</v>
      </c>
      <c r="E17" s="8">
        <v>0</v>
      </c>
      <c r="F17" s="35">
        <f t="shared" si="3"/>
        <v>-220</v>
      </c>
      <c r="G17" s="40">
        <f t="shared" si="0"/>
        <v>0</v>
      </c>
      <c r="H17" s="35">
        <f t="shared" si="4"/>
        <v>-220</v>
      </c>
      <c r="I17" s="33">
        <f t="shared" si="1"/>
        <v>0</v>
      </c>
      <c r="J17" s="10">
        <v>0</v>
      </c>
      <c r="K17" s="22"/>
    </row>
    <row r="18" spans="1:11" ht="24.75" thickBot="1" x14ac:dyDescent="0.3">
      <c r="A18" s="11" t="s">
        <v>29</v>
      </c>
      <c r="B18" s="15" t="s">
        <v>30</v>
      </c>
      <c r="C18" s="6">
        <f>SUM(C19:C21)</f>
        <v>121743.16</v>
      </c>
      <c r="D18" s="6">
        <f t="shared" ref="D18:E18" si="6">SUM(D19:D21)</f>
        <v>119832.14992</v>
      </c>
      <c r="E18" s="6">
        <f t="shared" si="6"/>
        <v>10134.426520000001</v>
      </c>
      <c r="F18" s="29">
        <f t="shared" si="3"/>
        <v>-111608.73348</v>
      </c>
      <c r="G18" s="41">
        <f t="shared" si="0"/>
        <v>8.3244319598735572</v>
      </c>
      <c r="H18" s="29">
        <f t="shared" si="4"/>
        <v>-109697.72339999999</v>
      </c>
      <c r="I18" s="34">
        <f t="shared" si="1"/>
        <v>8.4571849263872423</v>
      </c>
      <c r="J18" s="9">
        <f>SUM(J19:J21)</f>
        <v>6652.3289000000004</v>
      </c>
      <c r="K18" s="6">
        <f t="shared" si="2"/>
        <v>152.344038792189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21553.72</v>
      </c>
      <c r="E19" s="7">
        <v>0</v>
      </c>
      <c r="F19" s="7">
        <f t="shared" si="3"/>
        <v>-4612.5200000000004</v>
      </c>
      <c r="G19" s="38">
        <f t="shared" si="0"/>
        <v>0</v>
      </c>
      <c r="H19" s="7">
        <f t="shared" si="4"/>
        <v>-21553.72</v>
      </c>
      <c r="I19" s="31">
        <f t="shared" si="1"/>
        <v>0</v>
      </c>
      <c r="J19" s="3">
        <v>0</v>
      </c>
      <c r="K19" s="6"/>
    </row>
    <row r="20" spans="1:11" ht="22.5" customHeight="1" x14ac:dyDescent="0.25">
      <c r="A20" s="13" t="s">
        <v>33</v>
      </c>
      <c r="B20" s="17" t="s">
        <v>32</v>
      </c>
      <c r="C20" s="4">
        <v>47486.89</v>
      </c>
      <c r="D20" s="4">
        <v>47486.89</v>
      </c>
      <c r="E20" s="4">
        <v>6539.8647000000001</v>
      </c>
      <c r="F20" s="7">
        <f t="shared" si="3"/>
        <v>-40947.025300000001</v>
      </c>
      <c r="G20" s="39">
        <f t="shared" si="0"/>
        <v>13.771937265211514</v>
      </c>
      <c r="H20" s="7">
        <f t="shared" si="4"/>
        <v>-40947.025300000001</v>
      </c>
      <c r="I20" s="32">
        <f t="shared" si="1"/>
        <v>13.771937265211514</v>
      </c>
      <c r="J20" s="5">
        <v>4550.4564099999998</v>
      </c>
      <c r="K20" s="21">
        <f t="shared" si="2"/>
        <v>143.71887368546402</v>
      </c>
    </row>
    <row r="21" spans="1:11" ht="24.75" thickBot="1" x14ac:dyDescent="0.3">
      <c r="A21" s="14" t="s">
        <v>34</v>
      </c>
      <c r="B21" s="18" t="s">
        <v>35</v>
      </c>
      <c r="C21" s="8">
        <v>69643.75</v>
      </c>
      <c r="D21" s="8">
        <v>50791.539920000003</v>
      </c>
      <c r="E21" s="10">
        <v>3594.5618199999999</v>
      </c>
      <c r="F21" s="35">
        <f t="shared" si="3"/>
        <v>-66049.188179999997</v>
      </c>
      <c r="G21" s="40">
        <f t="shared" si="0"/>
        <v>5.1613559292829576</v>
      </c>
      <c r="H21" s="35">
        <f t="shared" si="4"/>
        <v>-47196.9781</v>
      </c>
      <c r="I21" s="33">
        <f t="shared" si="1"/>
        <v>7.077087691496792</v>
      </c>
      <c r="J21" s="10">
        <v>2101.8724900000002</v>
      </c>
      <c r="K21" s="23">
        <f t="shared" si="2"/>
        <v>171.01712102431102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386473.26999999996</v>
      </c>
      <c r="D22" s="6">
        <f t="shared" ref="D22:E22" si="7">SUM(D23:D32)</f>
        <v>298450.97867999994</v>
      </c>
      <c r="E22" s="6">
        <f t="shared" si="7"/>
        <v>13250.767959999999</v>
      </c>
      <c r="F22" s="6">
        <f t="shared" si="3"/>
        <v>-373222.50203999993</v>
      </c>
      <c r="G22" s="37">
        <f t="shared" si="0"/>
        <v>3.4286376286773987</v>
      </c>
      <c r="H22" s="6">
        <f t="shared" si="4"/>
        <v>-285200.21071999992</v>
      </c>
      <c r="I22" s="30">
        <f t="shared" si="1"/>
        <v>4.4398473808348653</v>
      </c>
      <c r="J22" s="9">
        <f>SUM(J23:J32)</f>
        <v>10999.069979999998</v>
      </c>
      <c r="K22" s="6">
        <f t="shared" si="2"/>
        <v>120.47171246382051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7"/>
      <c r="G23" s="38"/>
      <c r="H23" s="7"/>
      <c r="I23" s="31"/>
      <c r="J23" s="3"/>
      <c r="K23" s="22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7"/>
      <c r="G24" s="39"/>
      <c r="H24" s="7"/>
      <c r="I24" s="32"/>
      <c r="J24" s="5"/>
      <c r="K24" s="21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7"/>
      <c r="G25" s="39"/>
      <c r="H25" s="7"/>
      <c r="I25" s="32"/>
      <c r="J25" s="5"/>
      <c r="K25" s="21"/>
    </row>
    <row r="26" spans="1:11" x14ac:dyDescent="0.25">
      <c r="A26" s="13" t="s">
        <v>44</v>
      </c>
      <c r="B26" s="17" t="s">
        <v>45</v>
      </c>
      <c r="C26" s="4">
        <v>895</v>
      </c>
      <c r="D26" s="4">
        <v>895</v>
      </c>
      <c r="E26" s="5">
        <v>73.315920000000006</v>
      </c>
      <c r="F26" s="7">
        <f t="shared" si="3"/>
        <v>-821.68407999999999</v>
      </c>
      <c r="G26" s="39">
        <f t="shared" si="0"/>
        <v>8.1917229050279339</v>
      </c>
      <c r="H26" s="7">
        <f t="shared" si="4"/>
        <v>-821.68407999999999</v>
      </c>
      <c r="I26" s="32">
        <f t="shared" si="1"/>
        <v>8.1917229050279339</v>
      </c>
      <c r="J26" s="5">
        <v>101.2313</v>
      </c>
      <c r="K26" s="21">
        <f t="shared" si="2"/>
        <v>72.424161301889839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7"/>
      <c r="G27" s="39"/>
      <c r="H27" s="7"/>
      <c r="I27" s="32"/>
      <c r="J27" s="5"/>
      <c r="K27" s="21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7"/>
      <c r="G28" s="39"/>
      <c r="H28" s="7"/>
      <c r="I28" s="32"/>
      <c r="J28" s="5"/>
      <c r="K28" s="21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7"/>
      <c r="G29" s="39"/>
      <c r="H29" s="7"/>
      <c r="I29" s="32"/>
      <c r="J29" s="5"/>
      <c r="K29" s="21"/>
    </row>
    <row r="30" spans="1:11" x14ac:dyDescent="0.25">
      <c r="A30" s="13" t="s">
        <v>52</v>
      </c>
      <c r="B30" s="17" t="s">
        <v>53</v>
      </c>
      <c r="C30" s="4">
        <v>337795.67</v>
      </c>
      <c r="D30" s="4">
        <v>249873.37867999999</v>
      </c>
      <c r="E30" s="5">
        <v>12189.817150000001</v>
      </c>
      <c r="F30" s="7">
        <f t="shared" si="3"/>
        <v>-325605.85284999997</v>
      </c>
      <c r="G30" s="39">
        <f t="shared" si="0"/>
        <v>3.6086362948346857</v>
      </c>
      <c r="H30" s="7">
        <f t="shared" si="4"/>
        <v>-237683.56153000001</v>
      </c>
      <c r="I30" s="32">
        <f t="shared" si="1"/>
        <v>4.8783976966233258</v>
      </c>
      <c r="J30" s="5">
        <v>9021.4232599999996</v>
      </c>
      <c r="K30" s="21">
        <f t="shared" si="2"/>
        <v>135.12077638623069</v>
      </c>
    </row>
    <row r="31" spans="1:11" x14ac:dyDescent="0.25">
      <c r="A31" s="13" t="s">
        <v>54</v>
      </c>
      <c r="B31" s="17" t="s">
        <v>55</v>
      </c>
      <c r="C31" s="4">
        <v>17437</v>
      </c>
      <c r="D31" s="4">
        <v>17337</v>
      </c>
      <c r="E31" s="5">
        <v>877.11824999999999</v>
      </c>
      <c r="F31" s="7">
        <f t="shared" si="3"/>
        <v>-16559.88175</v>
      </c>
      <c r="G31" s="39">
        <f t="shared" si="0"/>
        <v>5.0302130527040205</v>
      </c>
      <c r="H31" s="7">
        <f t="shared" si="4"/>
        <v>-16459.88175</v>
      </c>
      <c r="I31" s="32">
        <f t="shared" si="1"/>
        <v>5.0592273749783701</v>
      </c>
      <c r="J31" s="5">
        <v>1777.26082</v>
      </c>
      <c r="K31" s="21">
        <f t="shared" si="2"/>
        <v>49.352252642355552</v>
      </c>
    </row>
    <row r="32" spans="1:11" ht="15.75" thickBot="1" x14ac:dyDescent="0.3">
      <c r="A32" s="14" t="s">
        <v>56</v>
      </c>
      <c r="B32" s="18" t="s">
        <v>57</v>
      </c>
      <c r="C32" s="8">
        <v>30345.599999999999</v>
      </c>
      <c r="D32" s="8">
        <v>30345.599999999999</v>
      </c>
      <c r="E32" s="10">
        <v>110.51664</v>
      </c>
      <c r="F32" s="35">
        <f t="shared" si="3"/>
        <v>-30235.083359999997</v>
      </c>
      <c r="G32" s="40">
        <f t="shared" si="0"/>
        <v>0.36419329326162608</v>
      </c>
      <c r="H32" s="35">
        <f t="shared" si="4"/>
        <v>-30235.083359999997</v>
      </c>
      <c r="I32" s="33">
        <f t="shared" si="1"/>
        <v>0.36419329326162608</v>
      </c>
      <c r="J32" s="10">
        <v>99.154600000000002</v>
      </c>
      <c r="K32" s="21"/>
    </row>
    <row r="33" spans="1:11" ht="15.75" thickBot="1" x14ac:dyDescent="0.3">
      <c r="A33" s="11" t="s">
        <v>58</v>
      </c>
      <c r="B33" s="15" t="s">
        <v>59</v>
      </c>
      <c r="C33" s="6">
        <f>SUM(C34:C38)</f>
        <v>3185721.04</v>
      </c>
      <c r="D33" s="6">
        <f>SUM(D34:D38)</f>
        <v>2952046.1207599998</v>
      </c>
      <c r="E33" s="6">
        <f>SUM(E34:E38)</f>
        <v>107017.35112000001</v>
      </c>
      <c r="F33" s="6">
        <f t="shared" si="3"/>
        <v>-3078703.6888800003</v>
      </c>
      <c r="G33" s="37">
        <f t="shared" si="0"/>
        <v>3.3592819263296199</v>
      </c>
      <c r="H33" s="6">
        <f t="shared" si="4"/>
        <v>-2845028.7696399996</v>
      </c>
      <c r="I33" s="30">
        <f t="shared" si="1"/>
        <v>3.6251923832561448</v>
      </c>
      <c r="J33" s="9">
        <f>SUM(J34:J38)</f>
        <v>265311.65512000001</v>
      </c>
      <c r="K33" s="6">
        <f t="shared" si="2"/>
        <v>40.33646809507718</v>
      </c>
    </row>
    <row r="34" spans="1:11" x14ac:dyDescent="0.25">
      <c r="A34" s="12" t="s">
        <v>60</v>
      </c>
      <c r="B34" s="16" t="s">
        <v>61</v>
      </c>
      <c r="C34" s="7">
        <v>74260.3</v>
      </c>
      <c r="D34" s="7">
        <v>76050.133679999999</v>
      </c>
      <c r="E34" s="3">
        <v>7928.9897099999998</v>
      </c>
      <c r="F34" s="7">
        <f t="shared" si="3"/>
        <v>-66331.310290000009</v>
      </c>
      <c r="G34" s="38">
        <f t="shared" si="0"/>
        <v>10.67729286038435</v>
      </c>
      <c r="H34" s="7">
        <f t="shared" si="4"/>
        <v>-68121.143970000005</v>
      </c>
      <c r="I34" s="31">
        <f t="shared" si="1"/>
        <v>10.426003645651974</v>
      </c>
      <c r="J34" s="3">
        <v>6288.4908599999999</v>
      </c>
      <c r="K34" s="21">
        <f>E34/J34*100</f>
        <v>126.08732184751877</v>
      </c>
    </row>
    <row r="35" spans="1:11" x14ac:dyDescent="0.25">
      <c r="A35" s="13" t="s">
        <v>62</v>
      </c>
      <c r="B35" s="17" t="s">
        <v>63</v>
      </c>
      <c r="C35" s="4">
        <v>1996747.59</v>
      </c>
      <c r="D35" s="4">
        <v>1761163.8394599999</v>
      </c>
      <c r="E35" s="5">
        <v>26376.447990000001</v>
      </c>
      <c r="F35" s="7">
        <f t="shared" si="3"/>
        <v>-1970371.1420100001</v>
      </c>
      <c r="G35" s="39">
        <f t="shared" si="0"/>
        <v>1.3209705684432553</v>
      </c>
      <c r="H35" s="7">
        <f t="shared" si="4"/>
        <v>-1734787.3914699999</v>
      </c>
      <c r="I35" s="32">
        <f t="shared" si="1"/>
        <v>1.4976714487896496</v>
      </c>
      <c r="J35" s="5">
        <v>231344.1796</v>
      </c>
      <c r="K35" s="21">
        <f>E35/J35*100</f>
        <v>11.401388198140776</v>
      </c>
    </row>
    <row r="36" spans="1:11" x14ac:dyDescent="0.25">
      <c r="A36" s="13" t="s">
        <v>64</v>
      </c>
      <c r="B36" s="17" t="s">
        <v>65</v>
      </c>
      <c r="C36" s="4">
        <v>1113104.1499999999</v>
      </c>
      <c r="D36" s="4">
        <v>1113223.1476199999</v>
      </c>
      <c r="E36" s="5">
        <v>72579.895180000007</v>
      </c>
      <c r="F36" s="7">
        <f t="shared" si="3"/>
        <v>-1040524.2548199999</v>
      </c>
      <c r="G36" s="39">
        <f t="shared" si="0"/>
        <v>6.5204945269497037</v>
      </c>
      <c r="H36" s="7">
        <f t="shared" si="4"/>
        <v>-1040643.25244</v>
      </c>
      <c r="I36" s="32">
        <f t="shared" si="1"/>
        <v>6.5197975208448717</v>
      </c>
      <c r="J36" s="5">
        <v>27581.866279999998</v>
      </c>
      <c r="K36" s="21">
        <f t="shared" si="2"/>
        <v>263.14352496382276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7"/>
      <c r="G37" s="39"/>
      <c r="H37" s="7"/>
      <c r="I37" s="32"/>
      <c r="J37" s="5"/>
      <c r="K37" s="21"/>
    </row>
    <row r="38" spans="1:11" ht="15.75" thickBot="1" x14ac:dyDescent="0.3">
      <c r="A38" s="14" t="s">
        <v>68</v>
      </c>
      <c r="B38" s="18" t="s">
        <v>69</v>
      </c>
      <c r="C38" s="8">
        <v>1609</v>
      </c>
      <c r="D38" s="8">
        <v>1609</v>
      </c>
      <c r="E38" s="10">
        <v>132.01823999999999</v>
      </c>
      <c r="F38" s="35">
        <f t="shared" si="3"/>
        <v>-1476.9817600000001</v>
      </c>
      <c r="G38" s="40">
        <f t="shared" si="0"/>
        <v>8.204986948415165</v>
      </c>
      <c r="H38" s="35">
        <f t="shared" si="4"/>
        <v>-1476.9817600000001</v>
      </c>
      <c r="I38" s="33">
        <f t="shared" si="1"/>
        <v>8.204986948415165</v>
      </c>
      <c r="J38" s="10">
        <v>97.118380000000002</v>
      </c>
      <c r="K38" s="23">
        <f t="shared" si="2"/>
        <v>135.93538112970992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300</v>
      </c>
      <c r="E39" s="6">
        <f t="shared" si="8"/>
        <v>0</v>
      </c>
      <c r="F39" s="6">
        <f t="shared" si="3"/>
        <v>-300</v>
      </c>
      <c r="G39" s="37">
        <f t="shared" si="0"/>
        <v>0</v>
      </c>
      <c r="H39" s="6">
        <f t="shared" si="4"/>
        <v>-300</v>
      </c>
      <c r="I39" s="30">
        <f t="shared" si="1"/>
        <v>0</v>
      </c>
      <c r="J39" s="9">
        <f t="shared" ref="J39" si="9">SUM(J40:J41)</f>
        <v>42.4</v>
      </c>
      <c r="K39" s="6">
        <f t="shared" si="2"/>
        <v>0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300</v>
      </c>
      <c r="E40" s="3">
        <v>0</v>
      </c>
      <c r="F40" s="7">
        <f t="shared" si="3"/>
        <v>-300</v>
      </c>
      <c r="G40" s="38">
        <f t="shared" si="0"/>
        <v>0</v>
      </c>
      <c r="H40" s="7">
        <f t="shared" si="4"/>
        <v>-300</v>
      </c>
      <c r="I40" s="31">
        <f t="shared" si="1"/>
        <v>0</v>
      </c>
      <c r="J40" s="3">
        <v>42.4</v>
      </c>
      <c r="K40" s="28">
        <f t="shared" si="2"/>
        <v>0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5"/>
      <c r="G41" s="40"/>
      <c r="H41" s="35"/>
      <c r="I41" s="33"/>
      <c r="J41" s="10"/>
      <c r="K41" s="23"/>
    </row>
    <row r="42" spans="1:11" ht="15.75" thickBot="1" x14ac:dyDescent="0.3">
      <c r="A42" s="11" t="s">
        <v>76</v>
      </c>
      <c r="B42" s="15" t="s">
        <v>77</v>
      </c>
      <c r="C42" s="6">
        <f>SUM(C43:C50)</f>
        <v>3349429.25</v>
      </c>
      <c r="D42" s="6">
        <f t="shared" ref="D42:E42" si="10">SUM(D43:D50)</f>
        <v>3356627.4780100002</v>
      </c>
      <c r="E42" s="6">
        <f t="shared" si="10"/>
        <v>283658.17180000001</v>
      </c>
      <c r="F42" s="6">
        <f t="shared" si="3"/>
        <v>-3065771.0781999999</v>
      </c>
      <c r="G42" s="37">
        <f t="shared" si="0"/>
        <v>8.4688509781181374</v>
      </c>
      <c r="H42" s="6">
        <f t="shared" si="4"/>
        <v>-3072969.3062100001</v>
      </c>
      <c r="I42" s="30">
        <f t="shared" si="1"/>
        <v>8.4506896776096436</v>
      </c>
      <c r="J42" s="9">
        <f>SUM(J43:J50)</f>
        <v>235325.12889000002</v>
      </c>
      <c r="K42" s="6">
        <f t="shared" si="2"/>
        <v>120.53883626367532</v>
      </c>
    </row>
    <row r="43" spans="1:11" x14ac:dyDescent="0.25">
      <c r="A43" s="12" t="s">
        <v>78</v>
      </c>
      <c r="B43" s="16" t="s">
        <v>79</v>
      </c>
      <c r="C43" s="7">
        <v>1210925.55</v>
      </c>
      <c r="D43" s="7">
        <v>1214385.7411199999</v>
      </c>
      <c r="E43" s="3">
        <v>105500.06531000001</v>
      </c>
      <c r="F43" s="7">
        <f t="shared" si="3"/>
        <v>-1105425.4846900001</v>
      </c>
      <c r="G43" s="38">
        <f t="shared" si="0"/>
        <v>8.7123494346948096</v>
      </c>
      <c r="H43" s="7">
        <f t="shared" si="4"/>
        <v>-1108885.6758099999</v>
      </c>
      <c r="I43" s="31">
        <f t="shared" si="1"/>
        <v>8.6875250373657824</v>
      </c>
      <c r="J43" s="3">
        <v>94978.724619999994</v>
      </c>
      <c r="K43" s="22">
        <f t="shared" si="2"/>
        <v>111.07757630152943</v>
      </c>
    </row>
    <row r="44" spans="1:11" x14ac:dyDescent="0.25">
      <c r="A44" s="13" t="s">
        <v>80</v>
      </c>
      <c r="B44" s="17" t="s">
        <v>81</v>
      </c>
      <c r="C44" s="4">
        <v>1806019.66</v>
      </c>
      <c r="D44" s="4">
        <v>1805688.9256200001</v>
      </c>
      <c r="E44" s="5">
        <v>147009.17592000001</v>
      </c>
      <c r="F44" s="7">
        <f t="shared" si="3"/>
        <v>-1659010.4840799998</v>
      </c>
      <c r="G44" s="39">
        <f t="shared" si="0"/>
        <v>8.1399543524349021</v>
      </c>
      <c r="H44" s="7">
        <f t="shared" si="4"/>
        <v>-1658679.7497</v>
      </c>
      <c r="I44" s="32">
        <f t="shared" si="1"/>
        <v>8.1414452862927664</v>
      </c>
      <c r="J44" s="5">
        <v>112520.82312</v>
      </c>
      <c r="K44" s="21">
        <f t="shared" si="2"/>
        <v>130.650640338117</v>
      </c>
    </row>
    <row r="45" spans="1:11" x14ac:dyDescent="0.25">
      <c r="A45" s="13" t="s">
        <v>82</v>
      </c>
      <c r="B45" s="17" t="s">
        <v>83</v>
      </c>
      <c r="C45" s="4">
        <v>261264.08</v>
      </c>
      <c r="D45" s="4">
        <v>265226.21807</v>
      </c>
      <c r="E45" s="5">
        <v>26603.918140000002</v>
      </c>
      <c r="F45" s="7">
        <f t="shared" si="3"/>
        <v>-234660.16185999999</v>
      </c>
      <c r="G45" s="39">
        <f t="shared" si="0"/>
        <v>10.182769150661661</v>
      </c>
      <c r="H45" s="7">
        <f t="shared" si="4"/>
        <v>-238622.29993000001</v>
      </c>
      <c r="I45" s="32">
        <f t="shared" si="1"/>
        <v>10.030651695594644</v>
      </c>
      <c r="J45" s="5">
        <v>22915.380730000001</v>
      </c>
      <c r="K45" s="21">
        <f t="shared" si="2"/>
        <v>116.09633919444811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7"/>
      <c r="G46" s="39"/>
      <c r="H46" s="7"/>
      <c r="I46" s="32"/>
      <c r="J46" s="5"/>
      <c r="K46" s="21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7"/>
      <c r="G47" s="39"/>
      <c r="H47" s="7"/>
      <c r="I47" s="32"/>
      <c r="J47" s="5"/>
      <c r="K47" s="21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7"/>
      <c r="G48" s="39"/>
      <c r="H48" s="7"/>
      <c r="I48" s="32"/>
      <c r="J48" s="5"/>
      <c r="K48" s="21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0</v>
      </c>
      <c r="F49" s="7">
        <f t="shared" si="3"/>
        <v>-4190</v>
      </c>
      <c r="G49" s="39">
        <f t="shared" si="0"/>
        <v>0</v>
      </c>
      <c r="H49" s="7">
        <f t="shared" si="4"/>
        <v>-4190</v>
      </c>
      <c r="I49" s="32">
        <f t="shared" si="1"/>
        <v>0</v>
      </c>
      <c r="J49" s="5">
        <v>0</v>
      </c>
      <c r="K49" s="23"/>
    </row>
    <row r="50" spans="1:11" ht="15.75" thickBot="1" x14ac:dyDescent="0.3">
      <c r="A50" s="14" t="s">
        <v>92</v>
      </c>
      <c r="B50" s="18" t="s">
        <v>93</v>
      </c>
      <c r="C50" s="8">
        <v>67029.960000000006</v>
      </c>
      <c r="D50" s="8">
        <v>67136.593200000003</v>
      </c>
      <c r="E50" s="10">
        <v>4545.0124299999998</v>
      </c>
      <c r="F50" s="35">
        <f t="shared" si="3"/>
        <v>-62484.947570000004</v>
      </c>
      <c r="G50" s="40">
        <f t="shared" si="0"/>
        <v>6.7805686143927275</v>
      </c>
      <c r="H50" s="35">
        <f t="shared" si="4"/>
        <v>-62591.58077</v>
      </c>
      <c r="I50" s="33">
        <f t="shared" si="1"/>
        <v>6.7697990222119282</v>
      </c>
      <c r="J50" s="10">
        <v>4910.2004200000001</v>
      </c>
      <c r="K50" s="23">
        <f t="shared" si="2"/>
        <v>92.562666311694059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187142.61</v>
      </c>
      <c r="D51" s="6">
        <f t="shared" ref="D51:E51" si="11">SUM(D52:D53)</f>
        <v>187142.61</v>
      </c>
      <c r="E51" s="6">
        <f t="shared" si="11"/>
        <v>18251.050460000002</v>
      </c>
      <c r="F51" s="6">
        <f t="shared" si="3"/>
        <v>-168891.55953999999</v>
      </c>
      <c r="G51" s="37">
        <f t="shared" si="0"/>
        <v>9.7524825906831172</v>
      </c>
      <c r="H51" s="6">
        <f t="shared" si="4"/>
        <v>-168891.55953999999</v>
      </c>
      <c r="I51" s="30">
        <f t="shared" si="1"/>
        <v>9.7524825906831172</v>
      </c>
      <c r="J51" s="9">
        <f>SUM(J52:J53)</f>
        <v>19324.407489999998</v>
      </c>
      <c r="K51" s="6">
        <f t="shared" si="2"/>
        <v>94.445588923978988</v>
      </c>
    </row>
    <row r="52" spans="1:11" x14ac:dyDescent="0.25">
      <c r="A52" s="12" t="s">
        <v>96</v>
      </c>
      <c r="B52" s="16" t="s">
        <v>97</v>
      </c>
      <c r="C52" s="7">
        <v>167657.75</v>
      </c>
      <c r="D52" s="7">
        <v>167657.75</v>
      </c>
      <c r="E52" s="3">
        <v>16468.694790000001</v>
      </c>
      <c r="F52" s="7">
        <f t="shared" si="3"/>
        <v>-151189.05520999999</v>
      </c>
      <c r="G52" s="38">
        <f t="shared" si="0"/>
        <v>9.8228055607331015</v>
      </c>
      <c r="H52" s="7">
        <f t="shared" si="4"/>
        <v>-151189.05520999999</v>
      </c>
      <c r="I52" s="31">
        <f t="shared" si="1"/>
        <v>9.8228055607331015</v>
      </c>
      <c r="J52" s="3">
        <v>18117.233199999999</v>
      </c>
      <c r="K52" s="22">
        <f t="shared" si="2"/>
        <v>90.90071650675668</v>
      </c>
    </row>
    <row r="53" spans="1:11" ht="15.75" thickBot="1" x14ac:dyDescent="0.3">
      <c r="A53" s="14" t="s">
        <v>98</v>
      </c>
      <c r="B53" s="18" t="s">
        <v>99</v>
      </c>
      <c r="C53" s="8">
        <v>19484.86</v>
      </c>
      <c r="D53" s="8">
        <v>19484.86</v>
      </c>
      <c r="E53" s="10">
        <v>1782.3556699999999</v>
      </c>
      <c r="F53" s="35">
        <f t="shared" si="3"/>
        <v>-17702.50433</v>
      </c>
      <c r="G53" s="40">
        <f t="shared" si="0"/>
        <v>9.1473876127413778</v>
      </c>
      <c r="H53" s="35">
        <f t="shared" si="4"/>
        <v>-17702.50433</v>
      </c>
      <c r="I53" s="33">
        <f t="shared" si="1"/>
        <v>9.1473876127413778</v>
      </c>
      <c r="J53" s="10">
        <v>1207.1742899999999</v>
      </c>
      <c r="K53" s="23">
        <f t="shared" si="2"/>
        <v>147.64692097609202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54129.19</v>
      </c>
      <c r="D54" s="6">
        <f>SUM(D55:D59)</f>
        <v>54129.18</v>
      </c>
      <c r="E54" s="6">
        <f t="shared" ref="E54" si="12">SUM(E55:E59)</f>
        <v>3916.7936399999999</v>
      </c>
      <c r="F54" s="6">
        <f t="shared" si="3"/>
        <v>-50212.396359999999</v>
      </c>
      <c r="G54" s="37">
        <f t="shared" si="0"/>
        <v>7.2360100714605178</v>
      </c>
      <c r="H54" s="6">
        <f t="shared" si="4"/>
        <v>-50212.386360000004</v>
      </c>
      <c r="I54" s="30">
        <f t="shared" si="1"/>
        <v>7.236011408264452</v>
      </c>
      <c r="J54" s="9">
        <f>SUM(J55:J59)</f>
        <v>6892.3846099999992</v>
      </c>
      <c r="K54" s="6">
        <f t="shared" si="2"/>
        <v>56.827844956841432</v>
      </c>
    </row>
    <row r="55" spans="1:11" x14ac:dyDescent="0.25">
      <c r="A55" s="12" t="s">
        <v>102</v>
      </c>
      <c r="B55" s="16" t="s">
        <v>103</v>
      </c>
      <c r="C55" s="7">
        <v>9243.19</v>
      </c>
      <c r="D55" s="7">
        <v>9243.18</v>
      </c>
      <c r="E55" s="7">
        <v>1361.4019599999999</v>
      </c>
      <c r="F55" s="7">
        <f t="shared" si="3"/>
        <v>-7881.7880400000004</v>
      </c>
      <c r="G55" s="38">
        <f t="shared" si="0"/>
        <v>14.728702536678353</v>
      </c>
      <c r="H55" s="7">
        <f t="shared" si="4"/>
        <v>-7881.7780400000001</v>
      </c>
      <c r="I55" s="31">
        <f t="shared" si="1"/>
        <v>14.728718471348603</v>
      </c>
      <c r="J55" s="3">
        <v>1291.3197299999999</v>
      </c>
      <c r="K55" s="21">
        <f>E55/J55*100</f>
        <v>105.42717875146228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7"/>
      <c r="G56" s="39"/>
      <c r="H56" s="7"/>
      <c r="I56" s="32"/>
      <c r="J56" s="5"/>
      <c r="K56" s="21"/>
    </row>
    <row r="57" spans="1:11" x14ac:dyDescent="0.25">
      <c r="A57" s="13" t="s">
        <v>106</v>
      </c>
      <c r="B57" s="17" t="s">
        <v>107</v>
      </c>
      <c r="C57" s="4">
        <v>7595</v>
      </c>
      <c r="D57" s="4">
        <v>7595</v>
      </c>
      <c r="E57" s="5">
        <v>51.78</v>
      </c>
      <c r="F57" s="7">
        <f t="shared" si="3"/>
        <v>-7543.22</v>
      </c>
      <c r="G57" s="39">
        <f t="shared" si="0"/>
        <v>0.6817643186306781</v>
      </c>
      <c r="H57" s="7">
        <f t="shared" si="4"/>
        <v>-7543.22</v>
      </c>
      <c r="I57" s="32">
        <f t="shared" si="1"/>
        <v>0.6817643186306781</v>
      </c>
      <c r="J57" s="5">
        <v>59.8</v>
      </c>
      <c r="K57" s="21">
        <f>E57/J57*100</f>
        <v>86.588628762541802</v>
      </c>
    </row>
    <row r="58" spans="1:11" x14ac:dyDescent="0.25">
      <c r="A58" s="13" t="s">
        <v>108</v>
      </c>
      <c r="B58" s="17" t="s">
        <v>109</v>
      </c>
      <c r="C58" s="4">
        <v>36291</v>
      </c>
      <c r="D58" s="4">
        <v>36291</v>
      </c>
      <c r="E58" s="5">
        <v>2453.61168</v>
      </c>
      <c r="F58" s="7">
        <f t="shared" si="3"/>
        <v>-33837.388319999998</v>
      </c>
      <c r="G58" s="39">
        <f t="shared" si="0"/>
        <v>6.7609370918409519</v>
      </c>
      <c r="H58" s="7">
        <f t="shared" si="4"/>
        <v>-33837.388319999998</v>
      </c>
      <c r="I58" s="32">
        <f t="shared" si="1"/>
        <v>6.7609370918409519</v>
      </c>
      <c r="J58" s="5">
        <v>5201.2648799999997</v>
      </c>
      <c r="K58" s="21">
        <f t="shared" si="2"/>
        <v>47.173365260336446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50</v>
      </c>
      <c r="F59" s="35">
        <f t="shared" si="3"/>
        <v>-950</v>
      </c>
      <c r="G59" s="40">
        <f t="shared" si="0"/>
        <v>5</v>
      </c>
      <c r="H59" s="35">
        <f t="shared" si="4"/>
        <v>-950</v>
      </c>
      <c r="I59" s="33">
        <f t="shared" si="1"/>
        <v>5</v>
      </c>
      <c r="J59" s="10">
        <v>340</v>
      </c>
      <c r="K59" s="21">
        <f t="shared" si="2"/>
        <v>14.705882352941178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210703.47</v>
      </c>
      <c r="D60" s="6">
        <f t="shared" ref="D60:E60" si="13">SUM(D61:D64)</f>
        <v>210703.47</v>
      </c>
      <c r="E60" s="6">
        <f t="shared" si="13"/>
        <v>19762.5609</v>
      </c>
      <c r="F60" s="6">
        <f t="shared" si="3"/>
        <v>-190940.90909999999</v>
      </c>
      <c r="G60" s="37">
        <f t="shared" si="0"/>
        <v>9.3793238905842422</v>
      </c>
      <c r="H60" s="6">
        <f t="shared" si="4"/>
        <v>-190940.90909999999</v>
      </c>
      <c r="I60" s="30">
        <f t="shared" si="1"/>
        <v>9.3793238905842422</v>
      </c>
      <c r="J60" s="9">
        <f>SUM(J61:J64)</f>
        <v>19623.658480000002</v>
      </c>
      <c r="K60" s="6">
        <f t="shared" si="2"/>
        <v>100.70783141757977</v>
      </c>
    </row>
    <row r="61" spans="1:11" x14ac:dyDescent="0.25">
      <c r="A61" s="12" t="s">
        <v>114</v>
      </c>
      <c r="B61" s="16" t="s">
        <v>115</v>
      </c>
      <c r="C61" s="7">
        <v>181155.96</v>
      </c>
      <c r="D61" s="7">
        <v>181155.96</v>
      </c>
      <c r="E61" s="3">
        <v>15262.5609</v>
      </c>
      <c r="F61" s="7">
        <f t="shared" si="3"/>
        <v>-165893.39909999998</v>
      </c>
      <c r="G61" s="38">
        <f t="shared" si="0"/>
        <v>8.4250945428458444</v>
      </c>
      <c r="H61" s="7">
        <f t="shared" si="4"/>
        <v>-165893.39909999998</v>
      </c>
      <c r="I61" s="31">
        <f t="shared" si="1"/>
        <v>8.4250945428458444</v>
      </c>
      <c r="J61" s="3">
        <v>14740.294110000001</v>
      </c>
      <c r="K61" s="22">
        <f>E61/J61*100</f>
        <v>103.54312326540138</v>
      </c>
    </row>
    <row r="62" spans="1:11" x14ac:dyDescent="0.25">
      <c r="A62" s="13" t="s">
        <v>116</v>
      </c>
      <c r="B62" s="17" t="s">
        <v>117</v>
      </c>
      <c r="C62" s="4">
        <v>9547.51</v>
      </c>
      <c r="D62" s="4">
        <v>9547.51</v>
      </c>
      <c r="E62" s="5">
        <v>0</v>
      </c>
      <c r="F62" s="7">
        <f t="shared" ref="F62:F70" si="14">SUM(E62-C62)</f>
        <v>-9547.51</v>
      </c>
      <c r="G62" s="39">
        <f t="shared" si="0"/>
        <v>0</v>
      </c>
      <c r="H62" s="7">
        <f t="shared" ref="H62:H70" si="15">SUM(E62-D62)</f>
        <v>-9547.51</v>
      </c>
      <c r="I62" s="32">
        <f t="shared" si="1"/>
        <v>0</v>
      </c>
      <c r="J62" s="5">
        <v>1197.5</v>
      </c>
      <c r="K62" s="22">
        <f>E62/J62*100</f>
        <v>0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4500</v>
      </c>
      <c r="F63" s="7">
        <f t="shared" si="14"/>
        <v>-15500</v>
      </c>
      <c r="G63" s="39">
        <f t="shared" si="0"/>
        <v>22.5</v>
      </c>
      <c r="H63" s="7">
        <f t="shared" si="15"/>
        <v>-15500</v>
      </c>
      <c r="I63" s="32">
        <f t="shared" si="1"/>
        <v>22.5</v>
      </c>
      <c r="J63" s="10">
        <v>3685.8643699999998</v>
      </c>
      <c r="K63" s="21">
        <f>E63/J63*100</f>
        <v>122.0880517640968</v>
      </c>
    </row>
    <row r="64" spans="1:11" ht="15.75" thickBot="1" x14ac:dyDescent="0.3">
      <c r="A64" s="14" t="s">
        <v>120</v>
      </c>
      <c r="B64" s="18" t="s">
        <v>121</v>
      </c>
      <c r="C64" s="8"/>
      <c r="D64" s="8"/>
      <c r="E64" s="10"/>
      <c r="F64" s="35"/>
      <c r="G64" s="40"/>
      <c r="H64" s="35"/>
      <c r="I64" s="33"/>
      <c r="J64" s="10"/>
      <c r="K64" s="23"/>
    </row>
    <row r="65" spans="1:11" ht="15.75" thickBot="1" x14ac:dyDescent="0.3">
      <c r="A65" s="11" t="s">
        <v>122</v>
      </c>
      <c r="B65" s="15" t="s">
        <v>123</v>
      </c>
      <c r="C65" s="6">
        <f>SUM(C66:C68)</f>
        <v>3528</v>
      </c>
      <c r="D65" s="6">
        <f t="shared" ref="D65:E65" si="16">SUM(D66:D68)</f>
        <v>3528</v>
      </c>
      <c r="E65" s="6">
        <f t="shared" si="16"/>
        <v>391.68</v>
      </c>
      <c r="F65" s="6">
        <f t="shared" si="14"/>
        <v>-3136.32</v>
      </c>
      <c r="G65" s="37">
        <f t="shared" si="0"/>
        <v>11.102040816326531</v>
      </c>
      <c r="H65" s="6">
        <f t="shared" si="15"/>
        <v>-3136.32</v>
      </c>
      <c r="I65" s="30">
        <f t="shared" si="1"/>
        <v>11.102040816326531</v>
      </c>
      <c r="J65" s="9">
        <f t="shared" ref="J65:K65" si="17">SUM(J66:J68)</f>
        <v>510.90769999999998</v>
      </c>
      <c r="K65" s="6">
        <f t="shared" si="17"/>
        <v>0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7"/>
      <c r="G66" s="38"/>
      <c r="H66" s="7"/>
      <c r="I66" s="31"/>
      <c r="J66" s="3"/>
      <c r="K66" s="22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7"/>
      <c r="G67" s="39"/>
      <c r="H67" s="7"/>
      <c r="I67" s="32"/>
      <c r="J67" s="5"/>
      <c r="K67" s="21"/>
    </row>
    <row r="68" spans="1:11" ht="15.75" thickBot="1" x14ac:dyDescent="0.3">
      <c r="A68" s="14" t="s">
        <v>128</v>
      </c>
      <c r="B68" s="18" t="s">
        <v>129</v>
      </c>
      <c r="C68" s="8">
        <v>3528</v>
      </c>
      <c r="D68" s="8">
        <v>3528</v>
      </c>
      <c r="E68" s="8">
        <v>391.68</v>
      </c>
      <c r="F68" s="35">
        <f t="shared" si="14"/>
        <v>-3136.32</v>
      </c>
      <c r="G68" s="40">
        <f t="shared" ref="G68" si="18">E68/C68*100</f>
        <v>11.102040816326531</v>
      </c>
      <c r="H68" s="35">
        <f t="shared" si="15"/>
        <v>-3136.32</v>
      </c>
      <c r="I68" s="33">
        <f t="shared" ref="I68" si="19">E68/D68*100</f>
        <v>11.102040816326531</v>
      </c>
      <c r="J68" s="10">
        <v>510.90769999999998</v>
      </c>
      <c r="K68" s="21"/>
    </row>
    <row r="69" spans="1:11" ht="15.75" thickBot="1" x14ac:dyDescent="0.3">
      <c r="A69" s="11" t="s">
        <v>130</v>
      </c>
      <c r="B69" s="15" t="s">
        <v>131</v>
      </c>
      <c r="C69" s="6">
        <f>SUM(C70:C75)</f>
        <v>17506.509999999998</v>
      </c>
      <c r="D69" s="6">
        <f>SUM(D70:D75)</f>
        <v>17506.509999999998</v>
      </c>
      <c r="E69" s="6">
        <f>SUM(E70:E75)</f>
        <v>0</v>
      </c>
      <c r="F69" s="6">
        <f t="shared" si="14"/>
        <v>-17506.509999999998</v>
      </c>
      <c r="G69" s="37"/>
      <c r="H69" s="6">
        <f t="shared" si="15"/>
        <v>-17506.509999999998</v>
      </c>
      <c r="I69" s="30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19" t="s">
        <v>132</v>
      </c>
      <c r="B70" s="20" t="s">
        <v>133</v>
      </c>
      <c r="C70" s="29">
        <v>17506.509999999998</v>
      </c>
      <c r="D70" s="29">
        <v>17506.509999999998</v>
      </c>
      <c r="E70" s="24">
        <v>0</v>
      </c>
      <c r="F70" s="29">
        <f t="shared" si="14"/>
        <v>-17506.509999999998</v>
      </c>
      <c r="G70" s="41"/>
      <c r="H70" s="29">
        <f t="shared" si="15"/>
        <v>-17506.509999999998</v>
      </c>
      <c r="I70" s="34"/>
      <c r="J70" s="24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2026-01-22T14:20:40Z</cp:lastPrinted>
  <dcterms:created xsi:type="dcterms:W3CDTF">2017-12-11T14:03:53Z</dcterms:created>
  <dcterms:modified xsi:type="dcterms:W3CDTF">2026-03-05T11:35:55Z</dcterms:modified>
</cp:coreProperties>
</file>